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Quote worksheet" sheetId="2" state="visible" r:id="rId4"/>
    <sheet name="Launch Q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<sst xmlns="http://schemas.openxmlformats.org/spreadsheetml/2006/main" count="209" uniqueCount="144">
  <si>
    <t xml:space="preserve">Client Delivery Kit: free sample v1.0.1</t>
  </si>
  <si>
    <t xml:space="preserve">Two sheets from the paid kit: the quote worksheet (with a fictional example) and the launch QA checklist.</t>
  </si>
  <si>
    <t xml:space="preserve">Quote worksheet</t>
  </si>
  <si>
    <t xml:space="preserve">Cream cells are inputs; grey cells are formulas. The example is fictional. To start fresh, clear the cream cells.</t>
  </si>
  <si>
    <t xml:space="preserve">Launch QA</t>
  </si>
  <si>
    <t xml:space="preserve">Pick Pass, Fail or N/A for each line. Delete lines that do not apply.</t>
  </si>
  <si>
    <t xml:space="preserve">Units</t>
  </si>
  <si>
    <t xml:space="preserve">Hours are decimal hours. Percentages are entered as percentages. No currency symbol: use your own.</t>
  </si>
  <si>
    <t xml:space="preserve">Compatibility</t>
  </si>
  <si>
    <t xml:space="preserve">Calculated with LibreOffice. Not opened in Microsoft Excel or Google Sheets by the author.</t>
  </si>
  <si>
    <t xml:space="preserve">Not included</t>
  </si>
  <si>
    <t xml:space="preserve">Inquiry, brief, scope-change log, revision tracker, assets, status tracker, handoff checklist, message scripts, quick-start guide and Notion files are in the paid kit.</t>
  </si>
  <si>
    <t xml:space="preserve">License</t>
  </si>
  <si>
    <t xml:space="preserve">Personal use for your own work. Do not redistribute. See the license page on the website.</t>
  </si>
  <si>
    <t xml:space="preserve">Support</t>
  </si>
  <si>
    <t xml:space="preserve">monsibdtheadventurer@gmail.com</t>
  </si>
  <si>
    <t xml:space="preserve">Work out a project fee from hours, costs and your own assumptions. Amounts use whatever currency you work in; the sheet adds no currency symbol. This is a pricing aid for your own thinking, not a quote document and not financial advice.</t>
  </si>
  <si>
    <t xml:space="preserve">Key</t>
  </si>
  <si>
    <t xml:space="preserve">Input</t>
  </si>
  <si>
    <t xml:space="preserve">Calculated</t>
  </si>
  <si>
    <t xml:space="preserve">Input = type here. Calculated = formula, do not overwrite.</t>
  </si>
  <si>
    <t xml:space="preserve">A. Assumptions</t>
  </si>
  <si>
    <t xml:space="preserve">Hourly rate</t>
  </si>
  <si>
    <t xml:space="preserve">Rate you charge per hour. Negative or blank counts as 0.</t>
  </si>
  <si>
    <t xml:space="preserve">Your internal cost per hour</t>
  </si>
  <si>
    <t xml:space="preserve">What an hour of your time costs you (for margin only). Blank counts as 0.</t>
  </si>
  <si>
    <t xml:space="preserve">Contingency %</t>
  </si>
  <si>
    <t xml:space="preserve">Extra hours for surprises, as a % of task hours. Blank counts as 0.</t>
  </si>
  <si>
    <t xml:space="preserve">Revision rounds included</t>
  </si>
  <si>
    <t xml:space="preserve">Whole rounds of changes in the price. Decimals are rounded down.</t>
  </si>
  <si>
    <t xml:space="preserve">Hours per revision round</t>
  </si>
  <si>
    <t xml:space="preserve">Typical time one round takes you.</t>
  </si>
  <si>
    <t xml:space="preserve">Markup on direct costs %</t>
  </si>
  <si>
    <t xml:space="preserve">Added to direct costs you pass on. 0 to pass on at cost.</t>
  </si>
  <si>
    <t xml:space="preserve">Discount %</t>
  </si>
  <si>
    <t xml:space="preserve">Applied to the subtotal. Capped at 100%.</t>
  </si>
  <si>
    <t xml:space="preserve">Warn if margin is below %</t>
  </si>
  <si>
    <t xml:space="preserve">Threshold for the 'Thin margin' note. Your choice; 20% is only a starting value.</t>
  </si>
  <si>
    <t xml:space="preserve">B. Task hours (left) and direct costs (right)</t>
  </si>
  <si>
    <t xml:space="preserve">Task (one line each)</t>
  </si>
  <si>
    <t xml:space="preserve">Hours</t>
  </si>
  <si>
    <t xml:space="preserve">Direct cost item</t>
  </si>
  <si>
    <t xml:space="preserve">Cost</t>
  </si>
  <si>
    <t xml:space="preserve">Discovery and sitemap</t>
  </si>
  <si>
    <t xml:space="preserve">Premium font licence</t>
  </si>
  <si>
    <t xml:space="preserve">Design: home page</t>
  </si>
  <si>
    <t xml:space="preserve">Stock image licences</t>
  </si>
  <si>
    <t xml:space="preserve">Design: inner pages</t>
  </si>
  <si>
    <t xml:space="preserve">Build and responsive layout</t>
  </si>
  <si>
    <t xml:space="preserve">Content entry</t>
  </si>
  <si>
    <t xml:space="preserve">Forms and search basics</t>
  </si>
  <si>
    <t xml:space="preserve">Testing and launch</t>
  </si>
  <si>
    <t xml:space="preserve">Task and cost rows: Input. Negative or blank values count as 0. Add rows by inserting inside the range 16-35 (the formulas cover it).</t>
  </si>
  <si>
    <t xml:space="preserve">C. Results (all Calculated)   Formula shown in column D</t>
  </si>
  <si>
    <t xml:space="preserve">Base task hours</t>
  </si>
  <si>
    <t xml:space="preserve">SUMIF of task hours above 0</t>
  </si>
  <si>
    <t xml:space="preserve">Contingency hours</t>
  </si>
  <si>
    <t xml:space="preserve">Base hours x contingency %</t>
  </si>
  <si>
    <t xml:space="preserve">Revision allowance hours</t>
  </si>
  <si>
    <t xml:space="preserve">Whole rounds x hours per round</t>
  </si>
  <si>
    <t xml:space="preserve">Total hours</t>
  </si>
  <si>
    <t xml:space="preserve">Base + contingency + revision hours</t>
  </si>
  <si>
    <t xml:space="preserve">Labour fee</t>
  </si>
  <si>
    <t xml:space="preserve">Total hours x hourly rate</t>
  </si>
  <si>
    <t xml:space="preserve">Direct costs at cost</t>
  </si>
  <si>
    <t xml:space="preserve">SUMIF of direct costs above 0</t>
  </si>
  <si>
    <t xml:space="preserve">Direct costs billed</t>
  </si>
  <si>
    <t xml:space="preserve">Direct costs x (1 + markup %)</t>
  </si>
  <si>
    <t xml:space="preserve">Subtotal</t>
  </si>
  <si>
    <t xml:space="preserve">Labour fee + direct costs billed</t>
  </si>
  <si>
    <t xml:space="preserve">Discount</t>
  </si>
  <si>
    <t xml:space="preserve">Subtotal x discount % (max 100%)</t>
  </si>
  <si>
    <t xml:space="preserve">Project fee</t>
  </si>
  <si>
    <t xml:space="preserve">Subtotal - discount, rounded to 2 decimals</t>
  </si>
  <si>
    <t xml:space="preserve">Your cost</t>
  </si>
  <si>
    <t xml:space="preserve">Total hours x internal cost per hour + direct costs at cost</t>
  </si>
  <si>
    <t xml:space="preserve">Expected profit</t>
  </si>
  <si>
    <t xml:space="preserve">Project fee - your cost (can be negative)</t>
  </si>
  <si>
    <t xml:space="preserve">Margin</t>
  </si>
  <si>
    <t xml:space="preserve">Expected profit / project fee; 0 if fee is 0</t>
  </si>
  <si>
    <t xml:space="preserve">Effective hourly rate</t>
  </si>
  <si>
    <t xml:space="preserve">(Project fee - direct costs at cost) / total hours; 0 if no hours</t>
  </si>
  <si>
    <t xml:space="preserve">Check</t>
  </si>
  <si>
    <t xml:space="preserve">Add task hours / Below your cost / Thin margin / Margin OK</t>
  </si>
  <si>
    <t xml:space="preserve">Launch QA checklist</t>
  </si>
  <si>
    <t xml:space="preserve">Run this before anything goes live. Pick Pass, Fail or N/A for each line. The first rows are filled as an example.</t>
  </si>
  <si>
    <t xml:space="preserve">Summary (Calculated)</t>
  </si>
  <si>
    <t xml:space="preserve">Items on the list</t>
  </si>
  <si>
    <t xml:space="preserve">Pass</t>
  </si>
  <si>
    <t xml:space="preserve">Fail</t>
  </si>
  <si>
    <t xml:space="preserve">N/A</t>
  </si>
  <si>
    <t xml:space="preserve">Not yet checked</t>
  </si>
  <si>
    <t xml:space="preserve">Result</t>
  </si>
  <si>
    <t xml:space="preserve">Section</t>
  </si>
  <si>
    <t xml:space="preserve">Status</t>
  </si>
  <si>
    <t xml:space="preserve">Notes</t>
  </si>
  <si>
    <t xml:space="preserve">Date</t>
  </si>
  <si>
    <t xml:space="preserve">Content and copy</t>
  </si>
  <si>
    <t xml:space="preserve">All placeholder text and sample images are replaced</t>
  </si>
  <si>
    <t xml:space="preserve">Client has approved final copy in writing (email or message is fine)</t>
  </si>
  <si>
    <t xml:space="preserve">Business name, address, phone and email are correct everywhere they appear</t>
  </si>
  <si>
    <t xml:space="preserve">Spelling and grammar read-through done on every page</t>
  </si>
  <si>
    <t xml:space="preserve">Design and layout</t>
  </si>
  <si>
    <t xml:space="preserve">Fonts, colours and logo match the approved design</t>
  </si>
  <si>
    <t xml:space="preserve">Images are sized sensibly and have alt text where they carry meaning</t>
  </si>
  <si>
    <t xml:space="preserve">Headings follow a logical order (one main heading per page)</t>
  </si>
  <si>
    <t xml:space="preserve">Favicon and social sharing image are set</t>
  </si>
  <si>
    <t xml:space="preserve">Social sharing image still missing; ask client for approved image.</t>
  </si>
  <si>
    <t xml:space="preserve">Responsive and browsers</t>
  </si>
  <si>
    <t xml:space="preserve">Checked at phone width (about 360px), tablet and desktop</t>
  </si>
  <si>
    <t xml:space="preserve">No horizontal scrolling at any width</t>
  </si>
  <si>
    <t xml:space="preserve">Checked in at least two current browsers</t>
  </si>
  <si>
    <t xml:space="preserve">Menu, buttons and links work by keyboard alone</t>
  </si>
  <si>
    <t xml:space="preserve">Links and forms</t>
  </si>
  <si>
    <t xml:space="preserve">Every internal and external link opens the right page</t>
  </si>
  <si>
    <t xml:space="preserve">Each form submitted once as a test and the message arrived</t>
  </si>
  <si>
    <t xml:space="preserve">Form error messages and confirmation messages are readable</t>
  </si>
  <si>
    <t xml:space="preserve">Phone, email and map links work on a phone</t>
  </si>
  <si>
    <t xml:space="preserve">Performance and accessibility basics</t>
  </si>
  <si>
    <t xml:space="preserve">Large images compressed; pages load acceptably on a mobile connection</t>
  </si>
  <si>
    <t xml:space="preserve">Text contrast is readable; text is not baked into images</t>
  </si>
  <si>
    <t xml:space="preserve">Every form field has a visible label</t>
  </si>
  <si>
    <t xml:space="preserve">A custom 404 page exists and links back to the home page</t>
  </si>
  <si>
    <t xml:space="preserve">Search and sharing basics</t>
  </si>
  <si>
    <t xml:space="preserve">Each page has a unique title and meta description</t>
  </si>
  <si>
    <t xml:space="preserve">Site is not set to 'discourage search engines' or noindex by mistake</t>
  </si>
  <si>
    <t xml:space="preserve">Sitemap and robots file exist if the platform needs them</t>
  </si>
  <si>
    <t xml:space="preserve">Redirects from any old URLs are in place</t>
  </si>
  <si>
    <t xml:space="preserve">Legal and policy pages</t>
  </si>
  <si>
    <t xml:space="preserve">Privacy, terms or cookie notices the client needs are present (text supplied or reviewed by the client's adviser)</t>
  </si>
  <si>
    <t xml:space="preserve">Image, font and plugin licences are recorded for the client</t>
  </si>
  <si>
    <t xml:space="preserve">Tracking and integrations</t>
  </si>
  <si>
    <t xml:space="preserve">Analytics or tag manager installed only if the client asked for it</t>
  </si>
  <si>
    <t xml:space="preserve">Cookie or consent banner configured if tracking is used and the client's adviser requires it</t>
  </si>
  <si>
    <t xml:space="preserve">Domain, hosting and backup</t>
  </si>
  <si>
    <t xml:space="preserve">Domain, DNS and SSL certificate are working; www and non-www both resolve</t>
  </si>
  <si>
    <t xml:space="preserve">A full backup of files and database exists and a restore has been considered</t>
  </si>
  <si>
    <t xml:space="preserve">Email sending from the site (forms, notifications) reaches the inbox, not spam</t>
  </si>
  <si>
    <t xml:space="preserve">Creative files (logos, print, social)</t>
  </si>
  <si>
    <t xml:space="preserve">Final files exported in the agreed formats (for example SVG, PNG, PDF)</t>
  </si>
  <si>
    <t xml:space="preserve">Colour mode is right for the use (RGB for screen, CMYK or spot for print)</t>
  </si>
  <si>
    <t xml:space="preserve">Source files and fonts are listed or packaged as agreed</t>
  </si>
  <si>
    <t xml:space="preserve">Usage notes (minimum size, clear space, colour values) are included</t>
  </si>
  <si>
    <t xml:space="preserve">A completed list means the checks you chose were done. It does not guarantee the project is free of faults.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</si>
</sst>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%"/>
    <numFmt numFmtId="167" formatCode="0"/>
    <numFmt numFmtId="168" formatCode="#,##0.0"/>
    <numFmt numFmtId="169" formatCode="yyyy\-mm\-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E8E8E8"/>
        <bgColor rgb="FFDCE4EE"/>
      </patternFill>
    </fill>
    <fill>
      <patternFill patternType="solid">
        <fgColor rgb="FFDCE4EE"/>
        <bgColor rgb="FFE8E8E8"/>
      </patternFill>
    </fill>
    <fill>
      <patternFill patternType="solid">
        <fgColor rgb="FF1F3A5F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 diagonalUp="false" diagonalDown="false">
      <left style="dashed">
        <color rgb="FF888888"/>
      </left>
      <right style="dashed">
        <color rgb="FF888888"/>
      </right>
      <top style="dashed">
        <color rgb="FF888888"/>
      </top>
      <bottom style="dashed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6D6"/>
      <rgbColor rgb="FFE8E8E8"/>
      <rgbColor rgb="FF660066"/>
      <rgbColor rgb="FFFF8080"/>
      <rgbColor rgb="FF0066CC"/>
      <rgbColor rgb="FFDC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2"/>
  </cols>
  <sheetData>
    <row r="1" customFormat="false" ht="25.5" hidden="false" customHeight="tru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</sheetData>
  <mergeCells count="1">
    <mergeCell ref="A2:B2"/>
  </mergeCell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&amp;CMonsiKit  |  Client Delivery Kit v1.0.1  |  &amp;A  |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46"/>
    <col collapsed="false" customWidth="true" hidden="false" outlineLevel="0" max="5" min="5" style="0" width="15"/>
    <col collapsed="false" customWidth="true" hidden="false" outlineLevel="0" max="6" min="6" style="0" width="4"/>
  </cols>
  <sheetData>
    <row r="1" customFormat="false" ht="25.5" hidden="false" customHeight="true" outlineLevel="0" collapsed="false">
      <c r="A1" s="1" t="s">
        <v>2</v>
      </c>
    </row>
    <row r="2" customFormat="false" ht="42" hidden="false" customHeight="true" outlineLevel="0" collapsed="false">
      <c r="A2" s="2" t="s">
        <v>16</v>
      </c>
      <c r="B2" s="2"/>
      <c r="C2" s="2"/>
      <c r="D2" s="2"/>
      <c r="E2" s="2"/>
    </row>
    <row r="3" customFormat="false" ht="15" hidden="false" customHeight="false" outlineLevel="0" collapsed="false">
      <c r="A3" s="3" t="s">
        <v>17</v>
      </c>
      <c r="B3" s="5" t="s">
        <v>18</v>
      </c>
      <c r="C3" s="6" t="s">
        <v>19</v>
      </c>
      <c r="D3" s="7" t="s">
        <v>20</v>
      </c>
    </row>
    <row r="4" customFormat="false" ht="15" hidden="false" customHeight="false" outlineLevel="0" collapsed="false">
      <c r="A4" s="8" t="s">
        <v>21</v>
      </c>
      <c r="B4" s="9"/>
      <c r="C4" s="9"/>
      <c r="D4" s="9"/>
      <c r="E4" s="9"/>
    </row>
    <row r="5" customFormat="false" ht="27" hidden="false" customHeight="true" outlineLevel="0" collapsed="false">
      <c r="A5" s="10" t="s">
        <v>22</v>
      </c>
      <c r="B5" s="11" t="n">
        <v>65</v>
      </c>
      <c r="C5" s="12" t="s">
        <v>18</v>
      </c>
      <c r="D5" s="13" t="s">
        <v>23</v>
      </c>
    </row>
    <row r="6" customFormat="false" ht="27" hidden="false" customHeight="true" outlineLevel="0" collapsed="false">
      <c r="A6" s="10" t="s">
        <v>24</v>
      </c>
      <c r="B6" s="11" t="n">
        <v>35</v>
      </c>
      <c r="C6" s="12" t="s">
        <v>18</v>
      </c>
      <c r="D6" s="13" t="s">
        <v>25</v>
      </c>
    </row>
    <row r="7" customFormat="false" ht="27" hidden="false" customHeight="true" outlineLevel="0" collapsed="false">
      <c r="A7" s="10" t="s">
        <v>26</v>
      </c>
      <c r="B7" s="14" t="n">
        <v>0.1</v>
      </c>
      <c r="C7" s="12" t="s">
        <v>18</v>
      </c>
      <c r="D7" s="13" t="s">
        <v>27</v>
      </c>
    </row>
    <row r="8" customFormat="false" ht="27" hidden="false" customHeight="true" outlineLevel="0" collapsed="false">
      <c r="A8" s="10" t="s">
        <v>28</v>
      </c>
      <c r="B8" s="15" t="n">
        <v>2</v>
      </c>
      <c r="C8" s="12" t="s">
        <v>18</v>
      </c>
      <c r="D8" s="13" t="s">
        <v>29</v>
      </c>
    </row>
    <row r="9" customFormat="false" ht="27" hidden="false" customHeight="true" outlineLevel="0" collapsed="false">
      <c r="A9" s="10" t="s">
        <v>30</v>
      </c>
      <c r="B9" s="16" t="n">
        <v>2</v>
      </c>
      <c r="C9" s="12" t="s">
        <v>18</v>
      </c>
      <c r="D9" s="13" t="s">
        <v>31</v>
      </c>
    </row>
    <row r="10" customFormat="false" ht="27" hidden="false" customHeight="true" outlineLevel="0" collapsed="false">
      <c r="A10" s="10" t="s">
        <v>32</v>
      </c>
      <c r="B10" s="14" t="n">
        <v>0.1</v>
      </c>
      <c r="C10" s="12" t="s">
        <v>18</v>
      </c>
      <c r="D10" s="13" t="s">
        <v>33</v>
      </c>
    </row>
    <row r="11" customFormat="false" ht="27" hidden="false" customHeight="true" outlineLevel="0" collapsed="false">
      <c r="A11" s="10" t="s">
        <v>34</v>
      </c>
      <c r="B11" s="14" t="n">
        <v>0</v>
      </c>
      <c r="C11" s="12" t="s">
        <v>18</v>
      </c>
      <c r="D11" s="13" t="s">
        <v>35</v>
      </c>
    </row>
    <row r="12" customFormat="false" ht="27" hidden="false" customHeight="true" outlineLevel="0" collapsed="false">
      <c r="A12" s="10" t="s">
        <v>36</v>
      </c>
      <c r="B12" s="14" t="n">
        <v>0.2</v>
      </c>
      <c r="C12" s="12" t="s">
        <v>18</v>
      </c>
      <c r="D12" s="13" t="s">
        <v>37</v>
      </c>
    </row>
    <row r="14" customFormat="false" ht="15" hidden="false" customHeight="false" outlineLevel="0" collapsed="false">
      <c r="A14" s="8" t="s">
        <v>38</v>
      </c>
      <c r="B14" s="9"/>
      <c r="C14" s="9"/>
      <c r="D14" s="9"/>
      <c r="E14" s="9"/>
    </row>
    <row r="15" customFormat="false" ht="31.5" hidden="false" customHeight="true" outlineLevel="0" collapsed="false">
      <c r="A15" s="17" t="s">
        <v>39</v>
      </c>
      <c r="B15" s="17" t="s">
        <v>40</v>
      </c>
      <c r="C15" s="18"/>
      <c r="D15" s="17" t="s">
        <v>41</v>
      </c>
      <c r="E15" s="17" t="s">
        <v>42</v>
      </c>
    </row>
    <row r="16" customFormat="false" ht="15" hidden="false" customHeight="false" outlineLevel="0" collapsed="false">
      <c r="A16" s="19" t="s">
        <v>43</v>
      </c>
      <c r="B16" s="20" t="n">
        <v>3</v>
      </c>
      <c r="D16" s="19" t="s">
        <v>44</v>
      </c>
      <c r="E16" s="21" t="n">
        <v>49</v>
      </c>
    </row>
    <row r="17" customFormat="false" ht="15" hidden="false" customHeight="false" outlineLevel="0" collapsed="false">
      <c r="A17" s="19" t="s">
        <v>45</v>
      </c>
      <c r="B17" s="20" t="n">
        <v>6</v>
      </c>
      <c r="D17" s="19" t="s">
        <v>46</v>
      </c>
      <c r="E17" s="21" t="n">
        <v>30</v>
      </c>
    </row>
    <row r="18" customFormat="false" ht="15" hidden="false" customHeight="false" outlineLevel="0" collapsed="false">
      <c r="A18" s="19" t="s">
        <v>47</v>
      </c>
      <c r="B18" s="20" t="n">
        <v>8</v>
      </c>
      <c r="D18" s="19"/>
      <c r="E18" s="21"/>
    </row>
    <row r="19" customFormat="false" ht="15" hidden="false" customHeight="false" outlineLevel="0" collapsed="false">
      <c r="A19" s="19" t="s">
        <v>48</v>
      </c>
      <c r="B19" s="20" t="n">
        <v>14</v>
      </c>
      <c r="D19" s="19"/>
      <c r="E19" s="21"/>
    </row>
    <row r="20" customFormat="false" ht="15" hidden="false" customHeight="false" outlineLevel="0" collapsed="false">
      <c r="A20" s="19" t="s">
        <v>49</v>
      </c>
      <c r="B20" s="20" t="n">
        <v>4</v>
      </c>
      <c r="D20" s="19"/>
      <c r="E20" s="21"/>
    </row>
    <row r="21" customFormat="false" ht="15" hidden="false" customHeight="false" outlineLevel="0" collapsed="false">
      <c r="A21" s="19" t="s">
        <v>50</v>
      </c>
      <c r="B21" s="20" t="n">
        <v>3</v>
      </c>
      <c r="D21" s="19"/>
      <c r="E21" s="21"/>
    </row>
    <row r="22" customFormat="false" ht="15" hidden="false" customHeight="false" outlineLevel="0" collapsed="false">
      <c r="A22" s="19" t="s">
        <v>51</v>
      </c>
      <c r="B22" s="20" t="n">
        <v>3</v>
      </c>
      <c r="D22" s="19"/>
      <c r="E22" s="21"/>
    </row>
    <row r="23" customFormat="false" ht="15" hidden="false" customHeight="false" outlineLevel="0" collapsed="false">
      <c r="A23" s="19"/>
      <c r="B23" s="20"/>
      <c r="D23" s="19"/>
      <c r="E23" s="21"/>
    </row>
    <row r="24" customFormat="false" ht="15" hidden="false" customHeight="false" outlineLevel="0" collapsed="false">
      <c r="A24" s="19"/>
      <c r="B24" s="20"/>
      <c r="D24" s="19"/>
      <c r="E24" s="21"/>
    </row>
    <row r="25" customFormat="false" ht="15" hidden="false" customHeight="false" outlineLevel="0" collapsed="false">
      <c r="A25" s="19"/>
      <c r="B25" s="20"/>
      <c r="D25" s="19"/>
      <c r="E25" s="21"/>
    </row>
    <row r="26" customFormat="false" ht="15" hidden="false" customHeight="false" outlineLevel="0" collapsed="false">
      <c r="A26" s="19"/>
      <c r="B26" s="20"/>
      <c r="D26" s="19"/>
      <c r="E26" s="21"/>
    </row>
    <row r="27" customFormat="false" ht="15" hidden="false" customHeight="false" outlineLevel="0" collapsed="false">
      <c r="A27" s="19"/>
      <c r="B27" s="20"/>
      <c r="D27" s="19"/>
      <c r="E27" s="21"/>
    </row>
    <row r="28" customFormat="false" ht="15" hidden="false" customHeight="false" outlineLevel="0" collapsed="false">
      <c r="A28" s="19"/>
      <c r="B28" s="20"/>
      <c r="D28" s="19"/>
      <c r="E28" s="21"/>
    </row>
    <row r="29" customFormat="false" ht="15" hidden="false" customHeight="false" outlineLevel="0" collapsed="false">
      <c r="A29" s="19"/>
      <c r="B29" s="20"/>
      <c r="D29" s="19"/>
      <c r="E29" s="21"/>
    </row>
    <row r="30" customFormat="false" ht="15" hidden="false" customHeight="false" outlineLevel="0" collapsed="false">
      <c r="A30" s="19"/>
      <c r="B30" s="20"/>
      <c r="D30" s="19"/>
      <c r="E30" s="21"/>
    </row>
    <row r="31" customFormat="false" ht="15" hidden="false" customHeight="false" outlineLevel="0" collapsed="false">
      <c r="A31" s="19"/>
      <c r="B31" s="20"/>
      <c r="D31" s="19"/>
      <c r="E31" s="21"/>
    </row>
    <row r="32" customFormat="false" ht="15" hidden="false" customHeight="false" outlineLevel="0" collapsed="false">
      <c r="A32" s="19"/>
      <c r="B32" s="20"/>
      <c r="D32" s="19"/>
      <c r="E32" s="21"/>
    </row>
    <row r="33" customFormat="false" ht="15" hidden="false" customHeight="false" outlineLevel="0" collapsed="false">
      <c r="A33" s="19"/>
      <c r="B33" s="20"/>
      <c r="D33" s="19"/>
      <c r="E33" s="21"/>
    </row>
    <row r="34" customFormat="false" ht="15" hidden="false" customHeight="false" outlineLevel="0" collapsed="false">
      <c r="A34" s="19"/>
      <c r="B34" s="20"/>
      <c r="D34" s="19"/>
      <c r="E34" s="21"/>
    </row>
    <row r="35" customFormat="false" ht="15" hidden="false" customHeight="false" outlineLevel="0" collapsed="false">
      <c r="A35" s="19"/>
      <c r="B35" s="20"/>
      <c r="D35" s="19"/>
      <c r="E35" s="21"/>
    </row>
    <row r="36" customFormat="false" ht="15" hidden="false" customHeight="false" outlineLevel="0" collapsed="false">
      <c r="A36" s="7" t="s">
        <v>52</v>
      </c>
    </row>
    <row r="38" customFormat="false" ht="15" hidden="false" customHeight="false" outlineLevel="0" collapsed="false">
      <c r="A38" s="8" t="s">
        <v>53</v>
      </c>
      <c r="B38" s="9"/>
      <c r="C38" s="9"/>
      <c r="D38" s="9"/>
      <c r="E38" s="9"/>
    </row>
    <row r="39" customFormat="false" ht="15" hidden="false" customHeight="false" outlineLevel="0" collapsed="false">
      <c r="A39" s="10" t="s">
        <v>54</v>
      </c>
      <c r="B39" s="22" t="n">
        <f aca="false">SUMIF(B16:B35,"&gt;0")</f>
        <v>41</v>
      </c>
      <c r="C39" s="7" t="s">
        <v>19</v>
      </c>
      <c r="D39" s="13" t="s">
        <v>55</v>
      </c>
    </row>
    <row r="40" customFormat="false" ht="15" hidden="false" customHeight="false" outlineLevel="0" collapsed="false">
      <c r="A40" s="10" t="s">
        <v>56</v>
      </c>
      <c r="B40" s="22" t="n">
        <f aca="false">B39*MAX(B7,0)</f>
        <v>4.1</v>
      </c>
      <c r="C40" s="7" t="s">
        <v>19</v>
      </c>
      <c r="D40" s="13" t="s">
        <v>57</v>
      </c>
    </row>
    <row r="41" customFormat="false" ht="15" hidden="false" customHeight="false" outlineLevel="0" collapsed="false">
      <c r="A41" s="10" t="s">
        <v>58</v>
      </c>
      <c r="B41" s="22" t="n">
        <f aca="false">INT(MAX(B8,0))*MAX(B9,0)</f>
        <v>4</v>
      </c>
      <c r="C41" s="7" t="s">
        <v>19</v>
      </c>
      <c r="D41" s="13" t="s">
        <v>59</v>
      </c>
    </row>
    <row r="42" customFormat="false" ht="15" hidden="false" customHeight="false" outlineLevel="0" collapsed="false">
      <c r="A42" s="10" t="s">
        <v>60</v>
      </c>
      <c r="B42" s="22" t="n">
        <f aca="false">B39+B40+B41</f>
        <v>49.1</v>
      </c>
      <c r="C42" s="7" t="s">
        <v>19</v>
      </c>
      <c r="D42" s="13" t="s">
        <v>61</v>
      </c>
    </row>
    <row r="43" customFormat="false" ht="15" hidden="false" customHeight="false" outlineLevel="0" collapsed="false">
      <c r="A43" s="10" t="s">
        <v>62</v>
      </c>
      <c r="B43" s="23" t="n">
        <f aca="false">B42*MAX(B5,0)</f>
        <v>3191.5</v>
      </c>
      <c r="C43" s="7" t="s">
        <v>19</v>
      </c>
      <c r="D43" s="13" t="s">
        <v>63</v>
      </c>
    </row>
    <row r="44" customFormat="false" ht="15" hidden="false" customHeight="false" outlineLevel="0" collapsed="false">
      <c r="A44" s="10" t="s">
        <v>64</v>
      </c>
      <c r="B44" s="23" t="n">
        <f aca="false">SUMIF(E16:E35,"&gt;0")</f>
        <v>79</v>
      </c>
      <c r="C44" s="7" t="s">
        <v>19</v>
      </c>
      <c r="D44" s="13" t="s">
        <v>65</v>
      </c>
    </row>
    <row r="45" customFormat="false" ht="15" hidden="false" customHeight="false" outlineLevel="0" collapsed="false">
      <c r="A45" s="10" t="s">
        <v>66</v>
      </c>
      <c r="B45" s="23" t="n">
        <f aca="false">B44*(1+MAX(B10,0))</f>
        <v>86.9</v>
      </c>
      <c r="C45" s="7" t="s">
        <v>19</v>
      </c>
      <c r="D45" s="13" t="s">
        <v>67</v>
      </c>
    </row>
    <row r="46" customFormat="false" ht="15" hidden="false" customHeight="false" outlineLevel="0" collapsed="false">
      <c r="A46" s="10" t="s">
        <v>68</v>
      </c>
      <c r="B46" s="23" t="n">
        <f aca="false">B43+B45</f>
        <v>3278.4</v>
      </c>
      <c r="C46" s="7" t="s">
        <v>19</v>
      </c>
      <c r="D46" s="13" t="s">
        <v>69</v>
      </c>
    </row>
    <row r="47" customFormat="false" ht="15" hidden="false" customHeight="false" outlineLevel="0" collapsed="false">
      <c r="A47" s="10" t="s">
        <v>70</v>
      </c>
      <c r="B47" s="23" t="n">
        <f aca="false">B46*MIN(MAX(B11,0),1)</f>
        <v>0</v>
      </c>
      <c r="C47" s="7" t="s">
        <v>19</v>
      </c>
      <c r="D47" s="13" t="s">
        <v>71</v>
      </c>
    </row>
    <row r="48" customFormat="false" ht="15" hidden="false" customHeight="false" outlineLevel="0" collapsed="false">
      <c r="A48" s="24" t="s">
        <v>72</v>
      </c>
      <c r="B48" s="23" t="n">
        <f aca="false">ROUND(B46-B47,2)</f>
        <v>3278.4</v>
      </c>
      <c r="C48" s="7" t="s">
        <v>19</v>
      </c>
      <c r="D48" s="13" t="s">
        <v>73</v>
      </c>
    </row>
    <row r="49" customFormat="false" ht="15" hidden="false" customHeight="false" outlineLevel="0" collapsed="false">
      <c r="A49" s="10" t="s">
        <v>74</v>
      </c>
      <c r="B49" s="23" t="n">
        <f aca="false">B42*MAX(B6,0)+B44</f>
        <v>1797.5</v>
      </c>
      <c r="C49" s="7" t="s">
        <v>19</v>
      </c>
      <c r="D49" s="13" t="s">
        <v>75</v>
      </c>
    </row>
    <row r="50" customFormat="false" ht="15" hidden="false" customHeight="false" outlineLevel="0" collapsed="false">
      <c r="A50" s="10" t="s">
        <v>76</v>
      </c>
      <c r="B50" s="23" t="n">
        <f aca="false">B48-B49</f>
        <v>1480.9</v>
      </c>
      <c r="C50" s="7" t="s">
        <v>19</v>
      </c>
      <c r="D50" s="13" t="s">
        <v>77</v>
      </c>
    </row>
    <row r="51" customFormat="false" ht="15" hidden="false" customHeight="false" outlineLevel="0" collapsed="false">
      <c r="A51" s="10" t="s">
        <v>78</v>
      </c>
      <c r="B51" s="25" t="n">
        <f aca="false">IF(B48&gt;0,B50/B48,0)</f>
        <v>0.451714250854075</v>
      </c>
      <c r="C51" s="7" t="s">
        <v>19</v>
      </c>
      <c r="D51" s="13" t="s">
        <v>79</v>
      </c>
    </row>
    <row r="52" customFormat="false" ht="23.85" hidden="false" customHeight="false" outlineLevel="0" collapsed="false">
      <c r="A52" s="10" t="s">
        <v>80</v>
      </c>
      <c r="B52" s="23" t="n">
        <f aca="false">IF(B42&gt;0,(B48-B44)/B42,0)</f>
        <v>65.1608961303462</v>
      </c>
      <c r="C52" s="7" t="s">
        <v>19</v>
      </c>
      <c r="D52" s="13" t="s">
        <v>81</v>
      </c>
    </row>
    <row r="53" customFormat="false" ht="23.85" hidden="false" customHeight="false" outlineLevel="0" collapsed="false">
      <c r="A53" s="24" t="s">
        <v>82</v>
      </c>
      <c r="B53" s="26" t="str">
        <f aca="false">IF(B42=0,"Add task hours",IF(B50&lt;0,"Below your cost",IF(B51&lt;MAX(B12,0),"Thin margin","Margin OK")))</f>
        <v>Margin OK</v>
      </c>
      <c r="C53" s="7" t="s">
        <v>19</v>
      </c>
      <c r="D53" s="13" t="s">
        <v>83</v>
      </c>
    </row>
  </sheetData>
  <mergeCells count="1">
    <mergeCell ref="A2:E2"/>
  </mergeCells>
  <dataValidations count="1">
    <dataValidation allowBlank="true" error="Enter a number of 0 or more." errorStyle="stop" errorTitle="Number needed" operator="greaterThanOrEqual" showDropDown="false" showErrorMessage="false" showInputMessage="false" sqref="B5:B12 B16:B35 E16:E35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&amp;CMonsiKit  |  Client Delivery Kit v1.0.1  |  &amp;A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4" min="4" style="0" width="40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84</v>
      </c>
    </row>
    <row r="2" customFormat="false" ht="42" hidden="false" customHeight="true" outlineLevel="0" collapsed="false">
      <c r="A2" s="2" t="s">
        <v>85</v>
      </c>
      <c r="B2" s="2"/>
      <c r="C2" s="2"/>
      <c r="D2" s="2"/>
      <c r="E2" s="2"/>
    </row>
    <row r="3" customFormat="false" ht="15" hidden="false" customHeight="false" outlineLevel="0" collapsed="false">
      <c r="A3" s="3" t="s">
        <v>17</v>
      </c>
      <c r="B3" s="5" t="s">
        <v>18</v>
      </c>
      <c r="C3" s="6" t="s">
        <v>19</v>
      </c>
      <c r="D3" s="7" t="s">
        <v>20</v>
      </c>
    </row>
    <row r="5" customFormat="false" ht="15" hidden="false" customHeight="false" outlineLevel="0" collapsed="false">
      <c r="A5" s="8" t="s">
        <v>86</v>
      </c>
      <c r="B5" s="9"/>
      <c r="C5" s="9"/>
      <c r="D5" s="9"/>
      <c r="E5" s="9"/>
    </row>
    <row r="6" customFormat="false" ht="15" hidden="false" customHeight="false" outlineLevel="0" collapsed="false">
      <c r="A6" s="27" t="s">
        <v>87</v>
      </c>
      <c r="B6" s="28" t="n">
        <f aca="false">COUNTA(B13:B50)</f>
        <v>35</v>
      </c>
    </row>
    <row r="7" customFormat="false" ht="15" hidden="false" customHeight="false" outlineLevel="0" collapsed="false">
      <c r="A7" s="27" t="s">
        <v>88</v>
      </c>
      <c r="B7" s="28" t="n">
        <f aca="false">COUNTIF(C13:C50,"Pass")</f>
        <v>9</v>
      </c>
    </row>
    <row r="8" customFormat="false" ht="15" hidden="false" customHeight="false" outlineLevel="0" collapsed="false">
      <c r="A8" s="27" t="s">
        <v>89</v>
      </c>
      <c r="B8" s="28" t="n">
        <f aca="false">COUNTIF(C13:C50,"Fail")</f>
        <v>1</v>
      </c>
    </row>
    <row r="9" customFormat="false" ht="15" hidden="false" customHeight="false" outlineLevel="0" collapsed="false">
      <c r="A9" s="27" t="s">
        <v>90</v>
      </c>
      <c r="B9" s="28" t="n">
        <f aca="false">COUNTIF(C13:C50,"N/A")</f>
        <v>1</v>
      </c>
    </row>
    <row r="10" customFormat="false" ht="15" hidden="false" customHeight="false" outlineLevel="0" collapsed="false">
      <c r="A10" s="27" t="s">
        <v>91</v>
      </c>
      <c r="B10" s="28" t="n">
        <f aca="false">MAX(B6-B7-B8-B9,0)</f>
        <v>24</v>
      </c>
    </row>
    <row r="11" customFormat="false" ht="15" hidden="false" customHeight="false" outlineLevel="0" collapsed="false">
      <c r="A11" s="3" t="s">
        <v>92</v>
      </c>
      <c r="B11" s="29" t="str">
        <f aca="false">IF(B6=0,"List is empty",IF(B8&gt;0,"Do not launch: "&amp;B8&amp;" open",IF(B10&gt;0,"Not finished: "&amp;B10&amp;" to go","Ready to launch")))</f>
        <v>Do not launch: 1 open</v>
      </c>
      <c r="C11" s="29"/>
      <c r="D11" s="29"/>
    </row>
    <row r="12" customFormat="false" ht="31.5" hidden="false" customHeight="true" outlineLevel="0" collapsed="false">
      <c r="A12" s="17" t="s">
        <v>93</v>
      </c>
      <c r="B12" s="17" t="s">
        <v>82</v>
      </c>
      <c r="C12" s="17" t="s">
        <v>94</v>
      </c>
      <c r="D12" s="17" t="s">
        <v>95</v>
      </c>
      <c r="E12" s="17" t="s">
        <v>96</v>
      </c>
    </row>
    <row r="13" customFormat="false" ht="15" hidden="false" customHeight="false" outlineLevel="0" collapsed="false">
      <c r="A13" s="30" t="s">
        <v>97</v>
      </c>
      <c r="B13" s="31" t="s">
        <v>98</v>
      </c>
      <c r="C13" s="32" t="s">
        <v>88</v>
      </c>
      <c r="D13" s="19"/>
      <c r="E13" s="33" t="n">
        <v>46346</v>
      </c>
    </row>
    <row r="14" customFormat="false" ht="15" hidden="false" customHeight="false" outlineLevel="0" collapsed="false">
      <c r="A14" s="31" t="s">
        <v>97</v>
      </c>
      <c r="B14" s="31" t="s">
        <v>99</v>
      </c>
      <c r="C14" s="32" t="s">
        <v>88</v>
      </c>
      <c r="D14" s="19"/>
      <c r="E14" s="33" t="n">
        <v>46346</v>
      </c>
    </row>
    <row r="15" customFormat="false" ht="15" hidden="false" customHeight="false" outlineLevel="0" collapsed="false">
      <c r="A15" s="31" t="s">
        <v>97</v>
      </c>
      <c r="B15" s="31" t="s">
        <v>100</v>
      </c>
      <c r="C15" s="32" t="s">
        <v>88</v>
      </c>
      <c r="D15" s="19"/>
      <c r="E15" s="33" t="n">
        <v>46346</v>
      </c>
    </row>
    <row r="16" customFormat="false" ht="15" hidden="false" customHeight="false" outlineLevel="0" collapsed="false">
      <c r="A16" s="31" t="s">
        <v>97</v>
      </c>
      <c r="B16" s="31" t="s">
        <v>101</v>
      </c>
      <c r="C16" s="32" t="s">
        <v>88</v>
      </c>
      <c r="D16" s="19"/>
      <c r="E16" s="33" t="n">
        <v>46346</v>
      </c>
    </row>
    <row r="17" customFormat="false" ht="15" hidden="false" customHeight="false" outlineLevel="0" collapsed="false">
      <c r="A17" s="30" t="s">
        <v>102</v>
      </c>
      <c r="B17" s="31" t="s">
        <v>103</v>
      </c>
      <c r="C17" s="32" t="s">
        <v>88</v>
      </c>
      <c r="D17" s="19"/>
      <c r="E17" s="33" t="n">
        <v>46346</v>
      </c>
    </row>
    <row r="18" customFormat="false" ht="15" hidden="false" customHeight="false" outlineLevel="0" collapsed="false">
      <c r="A18" s="31" t="s">
        <v>102</v>
      </c>
      <c r="B18" s="31" t="s">
        <v>104</v>
      </c>
      <c r="C18" s="32" t="s">
        <v>88</v>
      </c>
      <c r="D18" s="19"/>
      <c r="E18" s="33" t="n">
        <v>46346</v>
      </c>
    </row>
    <row r="19" customFormat="false" ht="15" hidden="false" customHeight="false" outlineLevel="0" collapsed="false">
      <c r="A19" s="31" t="s">
        <v>102</v>
      </c>
      <c r="B19" s="31" t="s">
        <v>105</v>
      </c>
      <c r="C19" s="32" t="s">
        <v>88</v>
      </c>
      <c r="D19" s="19"/>
      <c r="E19" s="33" t="n">
        <v>46346</v>
      </c>
    </row>
    <row r="20" customFormat="false" ht="23.85" hidden="false" customHeight="false" outlineLevel="0" collapsed="false">
      <c r="A20" s="31" t="s">
        <v>102</v>
      </c>
      <c r="B20" s="31" t="s">
        <v>106</v>
      </c>
      <c r="C20" s="32" t="s">
        <v>89</v>
      </c>
      <c r="D20" s="19" t="s">
        <v>107</v>
      </c>
      <c r="E20" s="33" t="n">
        <v>46346</v>
      </c>
    </row>
    <row r="21" customFormat="false" ht="15" hidden="false" customHeight="false" outlineLevel="0" collapsed="false">
      <c r="A21" s="30" t="s">
        <v>108</v>
      </c>
      <c r="B21" s="31" t="s">
        <v>109</v>
      </c>
      <c r="C21" s="32" t="s">
        <v>88</v>
      </c>
      <c r="D21" s="19"/>
      <c r="E21" s="33" t="n">
        <v>46346</v>
      </c>
    </row>
    <row r="22" customFormat="false" ht="15" hidden="false" customHeight="false" outlineLevel="0" collapsed="false">
      <c r="A22" s="31" t="s">
        <v>108</v>
      </c>
      <c r="B22" s="31" t="s">
        <v>110</v>
      </c>
      <c r="C22" s="32" t="s">
        <v>88</v>
      </c>
      <c r="D22" s="19"/>
      <c r="E22" s="33" t="n">
        <v>46346</v>
      </c>
    </row>
    <row r="23" customFormat="false" ht="15" hidden="false" customHeight="false" outlineLevel="0" collapsed="false">
      <c r="A23" s="31" t="s">
        <v>108</v>
      </c>
      <c r="B23" s="31" t="s">
        <v>111</v>
      </c>
      <c r="C23" s="32" t="s">
        <v>90</v>
      </c>
      <c r="D23" s="19"/>
      <c r="E23" s="33" t="n">
        <v>46346</v>
      </c>
    </row>
    <row r="24" customFormat="false" ht="15" hidden="false" customHeight="false" outlineLevel="0" collapsed="false">
      <c r="A24" s="31" t="s">
        <v>108</v>
      </c>
      <c r="B24" s="31" t="s">
        <v>112</v>
      </c>
      <c r="C24" s="32"/>
      <c r="D24" s="19"/>
      <c r="E24" s="33"/>
    </row>
    <row r="25" customFormat="false" ht="15" hidden="false" customHeight="false" outlineLevel="0" collapsed="false">
      <c r="A25" s="30" t="s">
        <v>113</v>
      </c>
      <c r="B25" s="31" t="s">
        <v>114</v>
      </c>
      <c r="C25" s="32"/>
      <c r="D25" s="19"/>
      <c r="E25" s="33"/>
    </row>
    <row r="26" customFormat="false" ht="15" hidden="false" customHeight="false" outlineLevel="0" collapsed="false">
      <c r="A26" s="31" t="s">
        <v>113</v>
      </c>
      <c r="B26" s="31" t="s">
        <v>115</v>
      </c>
      <c r="C26" s="32"/>
      <c r="D26" s="19"/>
      <c r="E26" s="33"/>
    </row>
    <row r="27" customFormat="false" ht="15" hidden="false" customHeight="false" outlineLevel="0" collapsed="false">
      <c r="A27" s="31" t="s">
        <v>113</v>
      </c>
      <c r="B27" s="31" t="s">
        <v>116</v>
      </c>
      <c r="C27" s="32"/>
      <c r="D27" s="19"/>
      <c r="E27" s="33"/>
    </row>
    <row r="28" customFormat="false" ht="15" hidden="false" customHeight="false" outlineLevel="0" collapsed="false">
      <c r="A28" s="31" t="s">
        <v>113</v>
      </c>
      <c r="B28" s="31" t="s">
        <v>117</v>
      </c>
      <c r="C28" s="32"/>
      <c r="D28" s="19"/>
      <c r="E28" s="33"/>
    </row>
    <row r="29" customFormat="false" ht="15" hidden="false" customHeight="false" outlineLevel="0" collapsed="false">
      <c r="A29" s="30" t="s">
        <v>118</v>
      </c>
      <c r="B29" s="31" t="s">
        <v>119</v>
      </c>
      <c r="C29" s="32"/>
      <c r="D29" s="19"/>
      <c r="E29" s="33"/>
    </row>
    <row r="30" customFormat="false" ht="15" hidden="false" customHeight="false" outlineLevel="0" collapsed="false">
      <c r="A30" s="31" t="s">
        <v>118</v>
      </c>
      <c r="B30" s="31" t="s">
        <v>120</v>
      </c>
      <c r="C30" s="32"/>
      <c r="D30" s="19"/>
      <c r="E30" s="33"/>
    </row>
    <row r="31" customFormat="false" ht="15" hidden="false" customHeight="false" outlineLevel="0" collapsed="false">
      <c r="A31" s="31" t="s">
        <v>118</v>
      </c>
      <c r="B31" s="31" t="s">
        <v>121</v>
      </c>
      <c r="C31" s="32"/>
      <c r="D31" s="19"/>
      <c r="E31" s="33"/>
    </row>
    <row r="32" customFormat="false" ht="15" hidden="false" customHeight="false" outlineLevel="0" collapsed="false">
      <c r="A32" s="31" t="s">
        <v>118</v>
      </c>
      <c r="B32" s="31" t="s">
        <v>122</v>
      </c>
      <c r="C32" s="32"/>
      <c r="D32" s="19"/>
      <c r="E32" s="33"/>
    </row>
    <row r="33" customFormat="false" ht="15" hidden="false" customHeight="false" outlineLevel="0" collapsed="false">
      <c r="A33" s="30" t="s">
        <v>123</v>
      </c>
      <c r="B33" s="31" t="s">
        <v>124</v>
      </c>
      <c r="C33" s="32"/>
      <c r="D33" s="19"/>
      <c r="E33" s="33"/>
    </row>
    <row r="34" customFormat="false" ht="15" hidden="false" customHeight="false" outlineLevel="0" collapsed="false">
      <c r="A34" s="31" t="s">
        <v>123</v>
      </c>
      <c r="B34" s="31" t="s">
        <v>125</v>
      </c>
      <c r="C34" s="32"/>
      <c r="D34" s="19"/>
      <c r="E34" s="33"/>
    </row>
    <row r="35" customFormat="false" ht="15" hidden="false" customHeight="false" outlineLevel="0" collapsed="false">
      <c r="A35" s="31" t="s">
        <v>123</v>
      </c>
      <c r="B35" s="31" t="s">
        <v>126</v>
      </c>
      <c r="C35" s="32"/>
      <c r="D35" s="19"/>
      <c r="E35" s="33"/>
    </row>
    <row r="36" customFormat="false" ht="15" hidden="false" customHeight="false" outlineLevel="0" collapsed="false">
      <c r="A36" s="31" t="s">
        <v>123</v>
      </c>
      <c r="B36" s="31" t="s">
        <v>127</v>
      </c>
      <c r="C36" s="32"/>
      <c r="D36" s="19"/>
      <c r="E36" s="33"/>
    </row>
    <row r="37" customFormat="false" ht="23.85" hidden="false" customHeight="false" outlineLevel="0" collapsed="false">
      <c r="A37" s="30" t="s">
        <v>128</v>
      </c>
      <c r="B37" s="31" t="s">
        <v>129</v>
      </c>
      <c r="C37" s="32"/>
      <c r="D37" s="19"/>
      <c r="E37" s="33"/>
    </row>
    <row r="38" customFormat="false" ht="15" hidden="false" customHeight="false" outlineLevel="0" collapsed="false">
      <c r="A38" s="31" t="s">
        <v>128</v>
      </c>
      <c r="B38" s="31" t="s">
        <v>130</v>
      </c>
      <c r="C38" s="32"/>
      <c r="D38" s="19"/>
      <c r="E38" s="33"/>
    </row>
    <row r="39" customFormat="false" ht="15" hidden="false" customHeight="false" outlineLevel="0" collapsed="false">
      <c r="A39" s="30" t="s">
        <v>131</v>
      </c>
      <c r="B39" s="31" t="s">
        <v>132</v>
      </c>
      <c r="C39" s="32"/>
      <c r="D39" s="19"/>
      <c r="E39" s="33"/>
    </row>
    <row r="40" customFormat="false" ht="23.85" hidden="false" customHeight="false" outlineLevel="0" collapsed="false">
      <c r="A40" s="31" t="s">
        <v>131</v>
      </c>
      <c r="B40" s="31" t="s">
        <v>133</v>
      </c>
      <c r="C40" s="32"/>
      <c r="D40" s="19"/>
      <c r="E40" s="33"/>
    </row>
    <row r="41" customFormat="false" ht="15" hidden="false" customHeight="false" outlineLevel="0" collapsed="false">
      <c r="A41" s="30" t="s">
        <v>134</v>
      </c>
      <c r="B41" s="31" t="s">
        <v>135</v>
      </c>
      <c r="C41" s="32"/>
      <c r="D41" s="19"/>
      <c r="E41" s="33"/>
    </row>
    <row r="42" customFormat="false" ht="15" hidden="false" customHeight="false" outlineLevel="0" collapsed="false">
      <c r="A42" s="31" t="s">
        <v>134</v>
      </c>
      <c r="B42" s="31" t="s">
        <v>136</v>
      </c>
      <c r="C42" s="32"/>
      <c r="D42" s="19"/>
      <c r="E42" s="33"/>
    </row>
    <row r="43" customFormat="false" ht="15" hidden="false" customHeight="false" outlineLevel="0" collapsed="false">
      <c r="A43" s="31" t="s">
        <v>134</v>
      </c>
      <c r="B43" s="31" t="s">
        <v>137</v>
      </c>
      <c r="C43" s="32"/>
      <c r="D43" s="19"/>
      <c r="E43" s="33"/>
    </row>
    <row r="44" customFormat="false" ht="15" hidden="false" customHeight="false" outlineLevel="0" collapsed="false">
      <c r="A44" s="30" t="s">
        <v>138</v>
      </c>
      <c r="B44" s="31" t="s">
        <v>139</v>
      </c>
      <c r="C44" s="32"/>
      <c r="D44" s="19"/>
      <c r="E44" s="33"/>
    </row>
    <row r="45" customFormat="false" ht="15" hidden="false" customHeight="false" outlineLevel="0" collapsed="false">
      <c r="A45" s="31" t="s">
        <v>138</v>
      </c>
      <c r="B45" s="31" t="s">
        <v>140</v>
      </c>
      <c r="C45" s="32"/>
      <c r="D45" s="19"/>
      <c r="E45" s="33"/>
    </row>
    <row r="46" customFormat="false" ht="15" hidden="false" customHeight="false" outlineLevel="0" collapsed="false">
      <c r="A46" s="31" t="s">
        <v>138</v>
      </c>
      <c r="B46" s="31" t="s">
        <v>141</v>
      </c>
      <c r="C46" s="32"/>
      <c r="D46" s="19"/>
      <c r="E46" s="33"/>
    </row>
    <row r="47" customFormat="false" ht="15" hidden="false" customHeight="false" outlineLevel="0" collapsed="false">
      <c r="A47" s="31" t="s">
        <v>138</v>
      </c>
      <c r="B47" s="31" t="s">
        <v>142</v>
      </c>
      <c r="C47" s="32"/>
      <c r="D47" s="19"/>
      <c r="E47" s="33"/>
    </row>
    <row r="48" customFormat="false" ht="15" hidden="false" customHeight="false" outlineLevel="0" collapsed="false">
      <c r="A48" s="19"/>
      <c r="B48" s="19"/>
      <c r="C48" s="32"/>
      <c r="D48" s="19"/>
      <c r="E48" s="33"/>
    </row>
    <row r="49" customFormat="false" ht="15" hidden="false" customHeight="false" outlineLevel="0" collapsed="false">
      <c r="A49" s="19"/>
      <c r="B49" s="19"/>
      <c r="C49" s="32"/>
      <c r="D49" s="19"/>
      <c r="E49" s="33"/>
    </row>
    <row r="50" customFormat="false" ht="15" hidden="false" customHeight="false" outlineLevel="0" collapsed="false">
      <c r="A50" s="19"/>
      <c r="B50" s="19"/>
      <c r="C50" s="32"/>
      <c r="D50" s="19"/>
      <c r="E50" s="33"/>
    </row>
    <row r="52" customFormat="false" ht="15" hidden="false" customHeight="false" outlineLevel="0" collapsed="false">
      <c r="A52" s="7" t="s">
        <v>143</v>
      </c>
    </row>
  </sheetData>
  <mergeCells count="2">
    <mergeCell ref="A2:E2"/>
    <mergeCell ref="B11:D11"/>
  </mergeCells>
  <dataValidations count="2">
    <dataValidation allowBlank="true" error="Pick a value from the list." errorStyle="stop" errorTitle="Not in list" operator="between" showDropDown="false" showErrorMessage="false" showInputMessage="false" sqref="C13:C50" type="list">
      <formula1>"Pass,Fail,N/A"</formula1>
      <formula2>0</formula2>
    </dataValidation>
    <dataValidation allowBlank="true" error="Enter a date such as 2026-11-15." errorStyle="stop" errorTitle="Date needed" operator="greaterThan" showDropDown="false" showErrorMessage="false" showInputMessage="false" sqref="E13:E50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&amp;CMonsiKit  |  Client Delivery Kit v1.0.1  |  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2026-10-30T07:58:31Z</dcterms:created>
  <dc:creator>openpyxl</dc:creator>
  <dc:description/>
  <dc:language>en-US</dc:language>
  <cp:lastModifiedBy/>
  <dcterms:modified xsi:type="dcterms:W3CDTF">2026-10-30T07:58:31Z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